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20 - Fonds mobilités actives et financements\6 - 6e AAP\cahier des charges AAP\"/>
    </mc:Choice>
  </mc:AlternateContent>
  <bookViews>
    <workbookView xWindow="0" yWindow="0" windowWidth="28800" windowHeight="12288"/>
  </bookViews>
  <sheets>
    <sheet name="Feuil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C10" i="1" l="1"/>
  <c r="D10" i="1"/>
  <c r="D9" i="1" l="1"/>
  <c r="D12" i="1" l="1"/>
  <c r="B18" i="1" l="1"/>
  <c r="D18" i="1" s="1"/>
  <c r="D7" i="1"/>
  <c r="C7" i="1"/>
  <c r="C18" i="1" l="1"/>
  <c r="D11" i="1"/>
  <c r="D13" i="1"/>
  <c r="D14" i="1"/>
  <c r="D8" i="1"/>
  <c r="C14" i="1"/>
  <c r="C13" i="1"/>
  <c r="C12" i="1"/>
  <c r="C8" i="1"/>
  <c r="C9" i="1"/>
  <c r="E20" i="1" l="1"/>
  <c r="C20" i="1"/>
</calcChain>
</file>

<file path=xl/sharedStrings.xml><?xml version="1.0" encoding="utf-8"?>
<sst xmlns="http://schemas.openxmlformats.org/spreadsheetml/2006/main" count="32" uniqueCount="32">
  <si>
    <t>éligible</t>
  </si>
  <si>
    <t>commentaire</t>
  </si>
  <si>
    <t>Critère d'éligibilité</t>
  </si>
  <si>
    <t>oui</t>
  </si>
  <si>
    <t>non</t>
  </si>
  <si>
    <t>menu déroulant</t>
  </si>
  <si>
    <t>Votre projet</t>
  </si>
  <si>
    <t>Les aménagements sont ils sécurisés sur l'ensemble du parcours présenté?</t>
  </si>
  <si>
    <t>Les projets dont le premier marché de travaux a été notifié avant l'annonce des lauréats ne peux pas faire l'objet de subvention.</t>
  </si>
  <si>
    <t>Une prolongation pourra, en cas exceptionnel de nécessité avérée, être autorisée par avenant à la convention de financement.</t>
  </si>
  <si>
    <t>Le projet n'est pas déjà lauréat du "Fonds mobilités actives"</t>
  </si>
  <si>
    <t>Calcul de l'assiette éligible</t>
  </si>
  <si>
    <t>Evaluation de l'assiette éligible</t>
  </si>
  <si>
    <t>Montant maximum de subvention possible</t>
  </si>
  <si>
    <t>le montant maximum de subvention possible doit être supérieur à 100 000 € HT</t>
  </si>
  <si>
    <t>Test d'éligibilité - 6e AAP - Fonds mobilités actives - aménagements cyclables</t>
  </si>
  <si>
    <t>Ce test d'éligibilité a pour objectif d'éviter au porteur de projet de déposer un dossier qui ne serait manifestement pas éligible.
Répondez dans les cases jaunes à l'ensemble des questions
Ce test ne préjuge pas si le projet sera retenu ou non à l'issue du processus de sélection.</t>
  </si>
  <si>
    <t>Le porteur de projet est-il une collectivité locale, un groupement de collectivités, une autorité organisatrice de la mobilité, un établissement public de coopération intercommunale, un aménageur public ou un établissement public d’aménagement?</t>
  </si>
  <si>
    <t>L’assiette éligible est exprimée en euros courants hors taxe et constituée des seuls coûts afférents au projet d’aménagement cyclable :
• s’il s’agit d’un ouvrage d’art neuf dédié exclusivement aux modes actifs, l’assiette éligible correspond à la totalité des coûts ;
• s’il s’agit d’un ouvrage d’art neuf qui n’est pas uniquement dédié aux modes actifs, l’assiette éligible correspond à la part des coûts au prorata de la surface dédiée aux modes actifs ;
• s’il s’agit de travaux sur chaussée routière ou d’une restauration d’ouvrage d’art permettant le passage des modes actifs, l’assiette éligible correspond à la part jugée indispensable à la réalisation des aménagements cyclables et piétons prévus par le projet ;
Dans tous les cas, l’assiette éligible ne prend en compte que les aménagements sécurisés en site propre, séparés de la circulation automobile (voie verte et piste cyclable).
• les frais d’études et de maîtrise d’ouvrage, externes et liés directement au projet sont éligibles (études d’avant-projet, étude d’impact, acquisitions foncières…) si l’acte juridique passé pour son exécution est postérieur à la date de dépôt du dossier .</t>
  </si>
  <si>
    <t>Votre projet concerne t-il le traitement d'une discontinuité cyclable ou l'aménagement d'un itinéraire vélo sécurisé de moins de 15 km?</t>
  </si>
  <si>
    <t>Avez-vous au moins réalisé des études préliminaires ou des études d'avant-projet sommaire dans le cas d'un ouvrage d'art?</t>
  </si>
  <si>
    <r>
      <t xml:space="preserve">Le projet présenté doit avoir fait l’objet </t>
    </r>
    <r>
      <rPr>
        <i/>
        <sz val="11"/>
        <color theme="1"/>
        <rFont val="Calibri"/>
        <family val="2"/>
        <scheme val="minor"/>
      </rPr>
      <t>a minima</t>
    </r>
    <r>
      <rPr>
        <sz val="11"/>
        <color theme="1"/>
        <rFont val="Calibri"/>
        <family val="2"/>
        <scheme val="minor"/>
      </rPr>
      <t xml:space="preserve"> d’études préliminaires. Les projets d’ouvrage d’art doivent quant à eux avoir fait l’objet </t>
    </r>
    <r>
      <rPr>
        <i/>
        <sz val="11"/>
        <color theme="1"/>
        <rFont val="Calibri"/>
        <family val="2"/>
        <scheme val="minor"/>
      </rPr>
      <t>a minima</t>
    </r>
    <r>
      <rPr>
        <sz val="11"/>
        <color theme="1"/>
        <rFont val="Calibri"/>
        <family val="2"/>
        <scheme val="minor"/>
      </rPr>
      <t xml:space="preserve"> d’un avant-projet sommaire.</t>
    </r>
  </si>
  <si>
    <t>Le premier marché de travaux sera-t-il notifié après l'annonce des lauréats (prévue en septembre 2023)?</t>
  </si>
  <si>
    <t>Les projets dont le premier marché de travaux est notifié plus de 18 mois après l'annonce des lauréats (prévue en septembre 2023) ne sont pas éligibles. Les projets particulièrement complexes de type ouvrage d'art peuvent faire l'objet d'une dérogation à cette règle. Les éléments de justification devront être présentés dans le dossier.</t>
  </si>
  <si>
    <t>Est-il prévu que le projet soit mis en service moins de 48 mois (4 ans - septembre 2027) après la date d'annonce des lauréats (prévue en septembre 2023)</t>
  </si>
  <si>
    <t>L'aménagement de chaque section de l'itinéraire ou du traitement de la discontinuité doivent être justifié par les trafics et les vitesses automobiles pratiquées (voie verte, piste cyclable, bande cyclable, ...), en application des recommandations du CEREMA. Une bande cyclable sur une portion de l'itinéraire est donc possible sur les seuls tronçons où vitesse et trafic sont faibles. Cf chap C1 et Annexe 3 du cahier des charges.
Des dérogations aux recommandations du Cerema sont possibles si elles sont dûment justifiées et ponctuelles.</t>
  </si>
  <si>
    <t>Par maitre d'ouvrage public on entend une  collectivité locale, un groupement de collectivités, une autorité organisatrice de la mobilité, un établissement public de coopération intercommunale, un aménageur public ou un établissement public d’aménagement</t>
  </si>
  <si>
    <t>Pour une résorption de discontinuité, le projet (ouvrage d'art ou point noir de sécurité routière) doit permettre de joindre de manière sécurisée deux aménagements cyclables existants, ou un pôle générateur de trafic et un aménagement cyclable existant. 
Pour un itinéraire sécurisé, la longueur est limitée à 15 km. Deux projets contigus de longueur cumulée supérieure à 15 km ne peuvent pas être présentés.
cf. chap C1 du cahier des charges.</t>
  </si>
  <si>
    <t>Un même projet ne peux bénéficier de deux subventions au titre du Fonds mobilités actives. Des possibilités de cumul avec d'autres subventions existent (cf. chap D2 du cahier des charges)</t>
  </si>
  <si>
    <t xml:space="preserve">Le taux d’aide maximal apporté à chaque projet sera calculé sur  le montant de l'assiette éligible hors taxes dans la limite de :
• 15 %  pour les projets situés en secteur dense, définis comme étant situés dans une unité urbaine de plus de 100 000 habitants (cf. Annexe 6); 
• 50 %  pour les projets situés en secteur moins dense, définis comme étant situés dans une unité urbaine de moins de 100 000 habitants (cf. Annexe 6) ; 
• 60 %  pour les territoires d’outre-mer. </t>
  </si>
  <si>
    <t>Taux de subvention  souhaité (limité au plafond maximum)</t>
  </si>
  <si>
    <t>Le premier marché de travaux sera-t-il notifié avant mars 2025, exception faite des projets particulièrement complexes?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</si>
</sst>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40C]_-;\-* #,##0\ [$€-40C]_-;_-* &quot;-&quot;??\ [$€-40C]_-;_-@_-"/>
  </numFmts>
  <fonts count="7" x14ac:knownFonts="1">
    <font>
      <sz val="11"/>
      <color theme="1"/>
      <name val="Calibri"/>
      <family val="2"/>
      <scheme val="minor"/>
    </font>
    <font>
      <b/>
      <sz val="11"/>
      <color theme="1"/>
      <name val="Calibri"/>
      <family val="2"/>
      <scheme val="minor"/>
    </font>
    <font>
      <sz val="11"/>
      <color theme="1"/>
      <name val="Wingdings"/>
      <charset val="2"/>
    </font>
    <font>
      <sz val="11"/>
      <color theme="1"/>
      <name val="Arial"/>
      <family val="2"/>
    </font>
    <font>
      <sz val="11"/>
      <name val="Symbol"/>
      <family val="1"/>
      <charset val="2"/>
    </font>
    <font>
      <b/>
      <sz val="14"/>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599993896298104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4">
    <xf numFmtId="0" fontId="0" fillId="0" borderId="0" xfId="0"/>
    <xf numFmtId="0" fontId="2" fillId="0" borderId="4" xfId="0" applyFont="1" applyBorder="1" applyAlignment="1">
      <alignment horizontal="center"/>
    </xf>
    <xf numFmtId="0" fontId="3" fillId="0" borderId="4" xfId="0" applyFont="1" applyBorder="1" applyAlignment="1">
      <alignment horizontal="center"/>
    </xf>
    <xf numFmtId="0" fontId="1" fillId="2" borderId="2" xfId="0" applyFont="1" applyFill="1" applyBorder="1"/>
    <xf numFmtId="0" fontId="1" fillId="2" borderId="5" xfId="0" applyFont="1" applyFill="1" applyBorder="1"/>
    <xf numFmtId="0" fontId="2" fillId="3" borderId="6" xfId="0" applyFont="1" applyFill="1" applyBorder="1" applyAlignment="1">
      <alignment horizontal="center"/>
    </xf>
    <xf numFmtId="0" fontId="0" fillId="0" borderId="0" xfId="0" applyAlignment="1">
      <alignment wrapText="1"/>
    </xf>
    <xf numFmtId="0" fontId="1" fillId="2" borderId="2" xfId="0" applyFont="1" applyFill="1" applyBorder="1" applyAlignment="1">
      <alignment wrapText="1"/>
    </xf>
    <xf numFmtId="0" fontId="0" fillId="0" borderId="2" xfId="0" applyBorder="1" applyAlignment="1">
      <alignment wrapText="1"/>
    </xf>
    <xf numFmtId="0" fontId="3" fillId="3" borderId="2" xfId="0" applyFont="1" applyFill="1" applyBorder="1" applyAlignment="1">
      <alignment horizontal="left" wrapText="1"/>
    </xf>
    <xf numFmtId="0" fontId="4" fillId="0" borderId="0" xfId="0" applyFont="1" applyAlignment="1">
      <alignment horizontal="justify" vertical="center"/>
    </xf>
    <xf numFmtId="0" fontId="0" fillId="0" borderId="3" xfId="0" applyBorder="1" applyAlignment="1">
      <alignment wrapText="1"/>
    </xf>
    <xf numFmtId="0" fontId="0" fillId="0" borderId="0" xfId="0" applyBorder="1" applyAlignment="1">
      <alignment wrapText="1"/>
    </xf>
    <xf numFmtId="0" fontId="2" fillId="0" borderId="0" xfId="0" applyFont="1" applyBorder="1" applyAlignment="1">
      <alignment horizontal="center"/>
    </xf>
    <xf numFmtId="0" fontId="3" fillId="0" borderId="0" xfId="0" applyFont="1" applyBorder="1" applyAlignment="1">
      <alignment horizontal="center"/>
    </xf>
    <xf numFmtId="9" fontId="0" fillId="0" borderId="0" xfId="0" applyNumberFormat="1"/>
    <xf numFmtId="164" fontId="0" fillId="4" borderId="7" xfId="0" applyNumberFormat="1" applyFill="1" applyBorder="1"/>
    <xf numFmtId="0" fontId="1" fillId="3" borderId="3" xfId="0" applyFont="1" applyFill="1" applyBorder="1" applyAlignment="1">
      <alignment horizontal="left" wrapText="1"/>
    </xf>
    <xf numFmtId="0" fontId="1" fillId="3" borderId="4" xfId="0" applyFont="1" applyFill="1" applyBorder="1" applyAlignment="1">
      <alignment horizontal="right"/>
    </xf>
    <xf numFmtId="0" fontId="0" fillId="5" borderId="1" xfId="0" applyFill="1" applyBorder="1" applyProtection="1">
      <protection locked="0"/>
    </xf>
    <xf numFmtId="164" fontId="0" fillId="5" borderId="1" xfId="0" applyNumberFormat="1" applyFill="1" applyBorder="1"/>
    <xf numFmtId="9" fontId="0" fillId="5" borderId="8" xfId="0" applyNumberFormat="1" applyFill="1" applyBorder="1"/>
    <xf numFmtId="0" fontId="5" fillId="0" borderId="0" xfId="0" applyFont="1" applyAlignment="1">
      <alignment horizontal="left" wrapText="1"/>
    </xf>
    <xf numFmtId="0" fontId="0" fillId="0" borderId="0" xfId="0" applyAlignment="1">
      <alignment horizontal="left" wrapText="1"/>
    </xf>
  </cellXfs>
  <cellStyles count="1">
    <cellStyle name="Normal" xfId="0" builtinId="0"/>
  </cellStyles>
  <dxfs count="6">
    <dxf>
      <font>
        <color theme="9" tint="-0.499984740745262"/>
      </font>
      <fill>
        <patternFill>
          <bgColor rgb="FF92D050"/>
        </patternFill>
      </fill>
    </dxf>
    <dxf>
      <font>
        <color rgb="FFFF0000"/>
      </font>
      <fill>
        <patternFill>
          <bgColor theme="5" tint="0.39994506668294322"/>
        </patternFill>
      </fill>
    </dxf>
    <dxf>
      <font>
        <color theme="9" tint="-0.499984740745262"/>
      </font>
      <fill>
        <patternFill>
          <bgColor rgb="FF92D050"/>
        </patternFill>
      </fill>
    </dxf>
    <dxf>
      <font>
        <color rgb="FFFF0000"/>
      </font>
      <fill>
        <patternFill>
          <bgColor theme="5" tint="0.39994506668294322"/>
        </patternFill>
      </fill>
    </dxf>
    <dxf>
      <font>
        <color theme="9" tint="-0.499984740745262"/>
      </font>
      <fill>
        <patternFill>
          <bgColor rgb="FF92D050"/>
        </patternFill>
      </fill>
    </dxf>
    <dxf>
      <font>
        <color rgb="FFFF00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1624853</xdr:colOff>
      <xdr:row>0</xdr:row>
      <xdr:rowOff>1228958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853" cy="12289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abSelected="1" topLeftCell="A5" zoomScale="70" zoomScaleNormal="70" workbookViewId="0">
      <selection activeCell="A13" sqref="A13"/>
    </sheetView>
  </sheetViews>
  <sheetFormatPr baseColWidth="10" defaultRowHeight="14.4" x14ac:dyDescent="0.3"/>
  <cols>
    <col min="1" max="1" width="80.109375" style="6" customWidth="1"/>
    <col min="2" max="2" width="26.44140625" customWidth="1"/>
    <col min="3" max="3" width="7.6640625" bestFit="1" customWidth="1"/>
    <col min="4" max="4" width="4.88671875" hidden="1" customWidth="1"/>
    <col min="5" max="5" width="153.33203125" style="6" customWidth="1"/>
    <col min="6" max="6" width="0" hidden="1" customWidth="1"/>
    <col min="7" max="7" width="11.44140625" customWidth="1"/>
    <col min="8" max="8" width="41.5546875" customWidth="1"/>
  </cols>
  <sheetData>
    <row r="1" spans="1:9" ht="98.25" customHeight="1" x14ac:dyDescent="0.3"/>
    <row r="2" spans="1:9" ht="39" customHeight="1" x14ac:dyDescent="0.35">
      <c r="A2" s="22" t="s">
        <v>15</v>
      </c>
      <c r="B2" s="22"/>
    </row>
    <row r="4" spans="1:9" ht="60" customHeight="1" x14ac:dyDescent="0.3">
      <c r="A4" s="23" t="s">
        <v>16</v>
      </c>
      <c r="B4" s="23"/>
      <c r="C4" s="23"/>
    </row>
    <row r="6" spans="1:9" ht="15" thickBot="1" x14ac:dyDescent="0.35">
      <c r="A6" s="7" t="s">
        <v>2</v>
      </c>
      <c r="B6" s="4"/>
      <c r="C6" s="3" t="s">
        <v>0</v>
      </c>
      <c r="D6" s="3"/>
      <c r="E6" s="7" t="s">
        <v>1</v>
      </c>
      <c r="H6" s="10"/>
    </row>
    <row r="7" spans="1:9" ht="43.8" thickBot="1" x14ac:dyDescent="0.35">
      <c r="A7" s="11" t="s">
        <v>17</v>
      </c>
      <c r="B7" s="19"/>
      <c r="C7" s="1" t="str">
        <f t="shared" ref="C7" si="0">IF(B7="oui","ü",IF(B7="non","û",""))</f>
        <v/>
      </c>
      <c r="D7" s="2">
        <f>IF(B7="oui",10,IF(B7="non",-1,0))</f>
        <v>0</v>
      </c>
      <c r="E7" s="8" t="s">
        <v>26</v>
      </c>
      <c r="H7" s="10"/>
    </row>
    <row r="8" spans="1:9" ht="58.2" thickBot="1" x14ac:dyDescent="0.35">
      <c r="A8" s="11" t="s">
        <v>19</v>
      </c>
      <c r="B8" s="19"/>
      <c r="C8" s="1" t="str">
        <f t="shared" ref="C8" si="1">IF(B8="oui","ü",IF(B8="non","û",""))</f>
        <v/>
      </c>
      <c r="D8" s="2">
        <f>IF(B8="oui",10,IF(B8="non",-1,0))</f>
        <v>0</v>
      </c>
      <c r="E8" s="8" t="s">
        <v>27</v>
      </c>
      <c r="F8" t="s">
        <v>5</v>
      </c>
      <c r="H8" s="10"/>
    </row>
    <row r="9" spans="1:9" ht="58.2" thickBot="1" x14ac:dyDescent="0.35">
      <c r="A9" s="11" t="s">
        <v>7</v>
      </c>
      <c r="B9" s="19"/>
      <c r="C9" s="1" t="str">
        <f>IF(B9="oui","ü",IF(B9="non","û",""))</f>
        <v/>
      </c>
      <c r="D9" s="2">
        <f t="shared" ref="D9:D14" si="2">IF(B9="oui",10,IF(B9="non",-1,0))</f>
        <v>0</v>
      </c>
      <c r="E9" s="8" t="s">
        <v>25</v>
      </c>
      <c r="F9" t="s">
        <v>3</v>
      </c>
    </row>
    <row r="10" spans="1:9" ht="29.4" thickBot="1" x14ac:dyDescent="0.35">
      <c r="A10" s="11" t="s">
        <v>20</v>
      </c>
      <c r="B10" s="19"/>
      <c r="C10" s="1" t="str">
        <f>IF(B10="oui","ü",IF(B10="non","û",""))</f>
        <v/>
      </c>
      <c r="D10" s="2">
        <f>IF(B10="oui",10,IF(B10="non",-1,0))</f>
        <v>0</v>
      </c>
      <c r="E10" s="8" t="s">
        <v>21</v>
      </c>
      <c r="H10" s="10"/>
    </row>
    <row r="11" spans="1:9" ht="29.4" thickBot="1" x14ac:dyDescent="0.35">
      <c r="A11" s="11" t="s">
        <v>22</v>
      </c>
      <c r="B11" s="19"/>
      <c r="C11" s="1" t="str">
        <f>IF(B11="oui","ü",IF(B11="non","û",""))</f>
        <v/>
      </c>
      <c r="D11" s="2">
        <f t="shared" si="2"/>
        <v>0</v>
      </c>
      <c r="E11" s="8" t="s">
        <v>8</v>
      </c>
      <c r="F11" t="s">
        <v>4</v>
      </c>
      <c r="H11" s="10"/>
    </row>
    <row r="12" spans="1:9" ht="29.4" thickBot="1" x14ac:dyDescent="0.35">
      <c r="A12" s="11" t="s">
        <v>31</v>
      </c>
      <c r="B12" s="19"/>
      <c r="C12" s="1" t="str">
        <f t="shared" ref="C12:C14" si="3">IF(B12="oui","ü",IF(B12="non","û",""))</f>
        <v/>
      </c>
      <c r="D12" s="2">
        <f>IF(B12="oui",10,IF(B12="non",-1,0))</f>
        <v>0</v>
      </c>
      <c r="E12" s="8" t="s">
        <v>23</v>
      </c>
    </row>
    <row r="13" spans="1:9" ht="29.4" thickBot="1" x14ac:dyDescent="0.35">
      <c r="A13" s="11" t="s">
        <v>24</v>
      </c>
      <c r="B13" s="19"/>
      <c r="C13" s="1" t="str">
        <f t="shared" si="3"/>
        <v/>
      </c>
      <c r="D13" s="2">
        <f t="shared" si="2"/>
        <v>0</v>
      </c>
      <c r="E13" s="8" t="s">
        <v>9</v>
      </c>
      <c r="H13" s="10"/>
    </row>
    <row r="14" spans="1:9" ht="29.4" thickBot="1" x14ac:dyDescent="0.35">
      <c r="A14" s="11" t="s">
        <v>10</v>
      </c>
      <c r="B14" s="19"/>
      <c r="C14" s="1" t="str">
        <f t="shared" si="3"/>
        <v/>
      </c>
      <c r="D14" s="2">
        <f t="shared" si="2"/>
        <v>0</v>
      </c>
      <c r="E14" s="8" t="s">
        <v>28</v>
      </c>
      <c r="F14" s="15"/>
      <c r="H14" s="10"/>
    </row>
    <row r="15" spans="1:9" ht="15" thickBot="1" x14ac:dyDescent="0.35">
      <c r="A15" s="7" t="s">
        <v>11</v>
      </c>
      <c r="B15" s="19"/>
      <c r="C15" s="13"/>
      <c r="D15" s="14"/>
      <c r="E15" s="12"/>
      <c r="F15" s="15"/>
    </row>
    <row r="16" spans="1:9" ht="115.8" thickBot="1" x14ac:dyDescent="0.35">
      <c r="A16" s="11" t="s">
        <v>12</v>
      </c>
      <c r="B16" s="20"/>
      <c r="C16" s="13"/>
      <c r="D16" s="14"/>
      <c r="E16" s="8" t="s">
        <v>18</v>
      </c>
      <c r="F16" s="15"/>
      <c r="I16" s="15"/>
    </row>
    <row r="17" spans="1:5" ht="58.2" thickBot="1" x14ac:dyDescent="0.35">
      <c r="A17" s="11" t="s">
        <v>30</v>
      </c>
      <c r="B17" s="21"/>
      <c r="C17" s="13"/>
      <c r="D17" s="14"/>
      <c r="E17" s="8" t="s">
        <v>29</v>
      </c>
    </row>
    <row r="18" spans="1:5" x14ac:dyDescent="0.3">
      <c r="A18" s="11" t="s">
        <v>13</v>
      </c>
      <c r="B18" s="16" t="str">
        <f>IF(B16*B17=0,"",B16*B17)</f>
        <v/>
      </c>
      <c r="C18" s="1" t="str">
        <f>IF(B18="","",IF(B18&gt;=100000,"ü",IF(B18&lt;100000,"û","")))</f>
        <v/>
      </c>
      <c r="D18" s="2">
        <f>IF(B18="",0,IF(B18&gt;100000,10,IF(B18&lt;100000,-1,0)))</f>
        <v>0</v>
      </c>
      <c r="E18" s="8" t="s">
        <v>14</v>
      </c>
    </row>
    <row r="19" spans="1:5" ht="15" thickBot="1" x14ac:dyDescent="0.35"/>
    <row r="20" spans="1:5" ht="15" thickBot="1" x14ac:dyDescent="0.35">
      <c r="A20" s="17"/>
      <c r="B20" s="18" t="s">
        <v>6</v>
      </c>
      <c r="C20" s="5" t="str">
        <f>IF(PRODUCT(D7:D14,D18)=0,"",IF(SUM(D7:D14,D18)=10*COUNT(D7:D14,D18),"ü","û"))</f>
        <v/>
      </c>
      <c r="E20" s="9" t="str">
        <f>IF(PRODUCT(D7:D14,D18)=0,"répondez à toutes les cases pour savoir si votre projet est éligible",IF(SUM(D7:D14,D18)=10*COUNT(D7:D14,D18),"est éligible, vous pouvez déposer un dossier sur demarches-simplifiées.gouv.fr","n'est pas éligible, vous êtes invité à faire évoluer votre projet ou prendre contact avec votre DREAL/DEAL"))</f>
        <v>répondez à toutes les cases pour savoir si votre projet est éligible</v>
      </c>
    </row>
  </sheetData>
  <mergeCells count="2">
    <mergeCell ref="A2:B2"/>
    <mergeCell ref="A4:C4"/>
  </mergeCells>
  <conditionalFormatting sqref="C7:C18">
    <cfRule type="cellIs" dxfId="5" priority="13" operator="equal">
      <formula>"û"</formula>
    </cfRule>
    <cfRule type="cellIs" dxfId="4" priority="14" operator="equal">
      <formula>"ü"</formula>
    </cfRule>
  </conditionalFormatting>
  <conditionalFormatting sqref="C20">
    <cfRule type="cellIs" dxfId="3" priority="11" operator="equal">
      <formula>"û"</formula>
    </cfRule>
    <cfRule type="cellIs" dxfId="2" priority="12" operator="equal">
      <formula>"ü"</formula>
    </cfRule>
  </conditionalFormatting>
  <conditionalFormatting sqref="C20">
    <cfRule type="cellIs" dxfId="1" priority="9" operator="equal">
      <formula>"û"</formula>
    </cfRule>
    <cfRule type="cellIs" dxfId="0" priority="10" operator="equal">
      <formula>"ü"</formula>
    </cfRule>
  </conditionalFormatting>
  <dataValidations count="4">
    <dataValidation allowBlank="1" showInputMessage="1" showErrorMessage="1" error="saisissez 'oui' ou 'non'" sqref="B18"/>
    <dataValidation type="decimal" operator="greaterThan" allowBlank="1" showInputMessage="1" showErrorMessage="1" error="saisissez un montant supérieur à 166 667 €" sqref="B16">
      <formula1>166667</formula1>
    </dataValidation>
    <dataValidation type="decimal" allowBlank="1" showInputMessage="1" showErrorMessage="1" error="Saisissez un pourcentage entre 0 et 60%" sqref="B17">
      <formula1>0</formula1>
      <formula2>0.6</formula2>
    </dataValidation>
    <dataValidation type="list" allowBlank="1" showInputMessage="1" showErrorMessage="1" error="saisissez 'oui' ou 'non'" sqref="B7:B15">
      <formula1>$F$9:$F$11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 CREST Thierry</dc:creator>
  <cp:lastModifiedBy>PLANCHE Yohan</cp:lastModifiedBy>
  <dcterms:created xsi:type="dcterms:W3CDTF">2022-08-31T13:25:45Z</dcterms:created>
  <dcterms:modified xsi:type="dcterms:W3CDTF">2023-01-18T16:53:14Z</dcterms:modified>
</cp:coreProperties>
</file>